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\\AD\FolderRedirection$\azutkiene\Desktop\KASDIENIAI\Viešinimas\Nepaskelbta\Koreguotini\Laboratoriniai reagentai\Mediq\"/>
    </mc:Choice>
  </mc:AlternateContent>
  <xr:revisionPtr revIDLastSave="0" documentId="13_ncr:1_{C106F169-0EB8-4641-828D-4AB8718B83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142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9" l="1"/>
  <c r="P30" i="9"/>
  <c r="P31" i="9"/>
  <c r="P28" i="9"/>
  <c r="J29" i="9"/>
  <c r="Q29" i="9" s="1"/>
  <c r="J30" i="9"/>
  <c r="Q30" i="9" s="1"/>
  <c r="J31" i="9"/>
  <c r="Q31" i="9" s="1"/>
  <c r="J28" i="9"/>
  <c r="Q28" i="9" s="1"/>
  <c r="P26" i="9"/>
  <c r="J26" i="9"/>
  <c r="Q26" i="9" s="1"/>
  <c r="P25" i="9"/>
  <c r="J25" i="9"/>
  <c r="Q25" i="9" s="1"/>
  <c r="R25" i="9" l="1"/>
  <c r="R31" i="9"/>
  <c r="R30" i="9"/>
  <c r="R26" i="9"/>
  <c r="R29" i="9"/>
  <c r="R28" i="9"/>
  <c r="Q27" i="9"/>
  <c r="Q16" i="9"/>
  <c r="R16" i="9" s="1"/>
  <c r="P16" i="9"/>
  <c r="Q21" i="9"/>
  <c r="R21" i="9" s="1"/>
  <c r="P21" i="9"/>
  <c r="Q19" i="9"/>
  <c r="R19" i="9" s="1"/>
  <c r="P19" i="9"/>
  <c r="R27" i="9" l="1"/>
  <c r="Q24" i="9"/>
  <c r="P24" i="9"/>
  <c r="R24" i="9" s="1"/>
  <c r="Q23" i="9"/>
  <c r="R23" i="9" s="1"/>
  <c r="P23" i="9"/>
  <c r="Q22" i="9"/>
  <c r="R22" i="9" s="1"/>
  <c r="P22" i="9"/>
  <c r="Q20" i="9" l="1"/>
  <c r="R20" i="9" s="1"/>
  <c r="P20" i="9"/>
  <c r="Q18" i="9"/>
  <c r="R18" i="9" s="1"/>
  <c r="P18" i="9"/>
  <c r="Q17" i="9"/>
  <c r="R17" i="9" s="1"/>
  <c r="P17" i="9"/>
</calcChain>
</file>

<file path=xl/sharedStrings.xml><?xml version="1.0" encoding="utf-8"?>
<sst xmlns="http://schemas.openxmlformats.org/spreadsheetml/2006/main" count="175" uniqueCount="111">
  <si>
    <t>VšĮ Klaipėdos vaikų ligoninė</t>
  </si>
  <si>
    <t>1. Visos siūlomos prekės (reagentai bei priemonės) turi būti originalios, tinkamos darbui su nurodytomis priemonėmis.</t>
  </si>
  <si>
    <t>3. Prekių galiojimo terminas turi būti ne trumpesnis kaip 6 mėnesiai nuo pristatymo dienos.</t>
  </si>
  <si>
    <t>5. Atsižvelgiant į ligoninėje sunaudojamų reagentų kiekį per atitinkamą laikotarpį (pvz. mėnesį, 3 mėnesius, metus ir pan.) bei atliekamų įstaigoje, teikiančioje paslaugas vaikams,  nedidelį tyrimų kiekį, ir siekiant, kad reagentai būtų naudojami racionaliai, pageidaujama pakuotė turėtų būti ne didesnė nei nurodyta lentelėje.</t>
  </si>
  <si>
    <t>7. Prekių pristatymo vieta : K.Donelaičio g. 5, Klaipėda ( trečias aukštas).</t>
  </si>
  <si>
    <t>8. Sutarties terminas - 12 mėnesių nuo sutarties pasirašymo.Sutartis gali būti pratęsta 1 kartą dviem mėnesiams.</t>
  </si>
  <si>
    <t>9. Jeigu techninėje specifikacijoje nurodytas konkretus prekės ženklas, gamintojas, metodas ar tipas, tiekėjas gali siūlyti lygiaverčius prekės ženklus, gamintojus, metodus ar tipus.</t>
  </si>
  <si>
    <t>Pirkimo dalies Nr.</t>
  </si>
  <si>
    <t>Eil. Nr.</t>
  </si>
  <si>
    <t>BVPŽ</t>
  </si>
  <si>
    <t>Pavadinimas</t>
  </si>
  <si>
    <t>Paskirtis</t>
  </si>
  <si>
    <t>Reikalaujama prekės forma ir specialūs reikalavimai</t>
  </si>
  <si>
    <t>Pageidaujama pakuotė (mato vnt.)</t>
  </si>
  <si>
    <t>Siūloma pakuotė</t>
  </si>
  <si>
    <t xml:space="preserve"> Siūlomų pakuočių skaičius pagal poreikį</t>
  </si>
  <si>
    <t>Prekės aprašymas pateiktas el. byloje (faile) Nr., psl. Nr.</t>
  </si>
  <si>
    <t>Prekės CE sertifikatas pateiktas el. byloje (faile) Nr., psl. Nr.</t>
  </si>
  <si>
    <t>Gamintojas</t>
  </si>
  <si>
    <t>Siūlomos pakuotės (mato vnt.) įkainis be PVM, Eur</t>
  </si>
  <si>
    <t>PVM tarifas</t>
  </si>
  <si>
    <t>Siūlomos pakuotės (mato vnt.) įkainis su PVM, Eur</t>
  </si>
  <si>
    <t>Suma be PVM, Eur</t>
  </si>
  <si>
    <t>Suma su PVM, Eur</t>
  </si>
  <si>
    <t>Pasiūlymą pateikusio tiekėjo pavadinimas</t>
  </si>
  <si>
    <t>33696500-0</t>
  </si>
  <si>
    <t>x</t>
  </si>
  <si>
    <t>Cl.dificille toksinų A/B nustatymas tiesioginiu būdu fekalijose</t>
  </si>
  <si>
    <t>testai</t>
  </si>
  <si>
    <t>Greitas imunochromatografinis testas Adeno viruso nustatymui</t>
  </si>
  <si>
    <t>Greitas imunochromatografinis testas Noro viruso nustatymui</t>
  </si>
  <si>
    <t>19520000-7</t>
  </si>
  <si>
    <t>vnt.</t>
  </si>
  <si>
    <t>Indikatorinė juostelė ketonui nustatyti</t>
  </si>
  <si>
    <t>juosteles</t>
  </si>
  <si>
    <t>iFOB testas</t>
  </si>
  <si>
    <t xml:space="preserve">Metodas imunologinis. Testas turi būti skirtas tik profesionaliam naudojimui. Tyrimo jautrumas- ne &lt; 70-95 % (jautrumas 30-40 ng/ml Hemoglobinui);  specifiškumas ne &lt; 95 %, priklausomai nuo žarnyno patologijos ir lokalizacijos;  (kiekvienas testo rinkinys turi būti supakuotas atskirose pakuotėse; rinkinys turi būti pilnos komplektacijos: su kontrole ir papildomomis priemonėmis); nereikalingas specialus mėginio paruošimas;  ilgas galiojimo laikas- ne mažiau 6 mėn.)  </t>
  </si>
  <si>
    <t>Išmatų parazitų kaupiklis</t>
  </si>
  <si>
    <t>su filtru (miniparacepų tipo)</t>
  </si>
  <si>
    <t>38437000-7</t>
  </si>
  <si>
    <t>Antgaliai dozatoriams</t>
  </si>
  <si>
    <t>Būtina pateikti pavyzdžius</t>
  </si>
  <si>
    <t>100-1000μl , polipropileniniai tinka Sartorius dozatoriams</t>
  </si>
  <si>
    <t>20-200mikrolitrai, bespalviai, tinka Sartorius dozatoriams</t>
  </si>
  <si>
    <t>vnt</t>
  </si>
  <si>
    <t>Būtini pavyzdžiai</t>
  </si>
  <si>
    <t>Tamponėlis-vatinukas</t>
  </si>
  <si>
    <t>Sterilus, medinis, supakuotas po vieną</t>
  </si>
  <si>
    <t>Mikromėgintuvėlis kapiliarinio kraujo ėmimui -hematologijai</t>
  </si>
  <si>
    <t>1 ml, su 200-250 mikrolitro padala,sterilus apvalus mėgintuvėlio dugnas su EDTA,  į komplektą įeina kamštelis mikromėgintuvėlio uždengimui su kapiliaru</t>
  </si>
  <si>
    <t>kapiliariniam kraujui imti pagal Westergreną su citratu,tinka Sarstedt stovui</t>
  </si>
  <si>
    <t>Priemonės kapiliarinio kraujo paėmimui</t>
  </si>
  <si>
    <t>Automatinis bespalvis lancetas. Korpusas leidžiandis pozicionuoti dūrio vietą, dvigubos spyruoklės mechanizmas , užtikrinantis staigų nevibruojantį dūrį ir infekuoto lanceto įtraukimą atgal.Atatėlė sterili, silikonuota.Koduojamas spalvomis(skirtingos adatėlės- skirtingos spalvos). Visi lancetai perkami vieno ženklo gamintojo. Būtini pavyzdžiai, CE dokumentas,sterilumo sertifikatas,naudojimo instrukcija, gamintojo patvirtinimą reikalavimams.</t>
  </si>
  <si>
    <t>Vienkartinis pradūriklis (skarifikatorius)</t>
  </si>
  <si>
    <t>Dūrio plotis (peiliukas) 1.5 mm, gylis 1.6 mm</t>
  </si>
  <si>
    <t>Pediatrinis ( iš kulniuko) ~ 0.250µl kraujo</t>
  </si>
  <si>
    <t>Dūrio plotis (peiliukas) 1.5 mm, gylis 1.2 mm</t>
  </si>
  <si>
    <t>Naudojamas esant didesniam kraujo poreikiui kai oda plona  ~0.250 µl kraujo</t>
  </si>
  <si>
    <t>Adatėlė 21G, gylis 1.8 mm</t>
  </si>
  <si>
    <t>Storai odai  ~0.250 µl kraujo</t>
  </si>
  <si>
    <t>Adatėlė 18 G, gylis 1.8 mm</t>
  </si>
  <si>
    <t>138.1</t>
  </si>
  <si>
    <t>138.2</t>
  </si>
  <si>
    <t>138.3</t>
  </si>
  <si>
    <t>138.4</t>
  </si>
  <si>
    <t>6. Perkančioji organizacija, siekdama patikrinti konkretaus tiekėjo prekių atitikimą reikalavimams, prašo ir gali prašyti Tiekėjo per pirkimo vykdytojo nustatytą terminą pateikti prekių pavyzdžius. Nepateikus prekių pavyzdžių, pasiūlymas bus atmetamas.</t>
  </si>
  <si>
    <r>
      <t>Techninė specifikacija</t>
    </r>
    <r>
      <rPr>
        <sz val="10"/>
        <color indexed="8"/>
        <rFont val="Arial Narrow"/>
        <family val="2"/>
        <charset val="186"/>
      </rPr>
      <t>. Reagentai ir priemonės laboratoriniams tyrimams 2021 m.</t>
    </r>
  </si>
  <si>
    <t>Maksimalus kiekis pakuotėmis (mato vienetais)</t>
  </si>
  <si>
    <t xml:space="preserve">2. Pirkėjas neįsipareigoja nupirkti maksimalaus prekių kiekio. </t>
  </si>
  <si>
    <t>1 priedas</t>
  </si>
  <si>
    <r>
      <t>4. Tiekiamų prekių kokybė turi atitikti Direktyvos 98/78EB "Dėl</t>
    </r>
    <r>
      <rPr>
        <i/>
        <sz val="10"/>
        <color indexed="8"/>
        <rFont val="Arial Narrow"/>
        <family val="2"/>
        <charset val="186"/>
      </rPr>
      <t xml:space="preserve"> in vitro </t>
    </r>
    <r>
      <rPr>
        <sz val="10"/>
        <color indexed="8"/>
        <rFont val="Arial Narrow"/>
        <family val="2"/>
        <charset val="186"/>
      </rPr>
      <t>diagnostikos medicinos prietaisų" bei šiosTechninės specifikacijos reikalavimus.Tiekėjas turi pateikti siūlomos prekės aprašus (katalogą, brošiūrą ar panašiai) ir kokybės atitikties sertifikatų kopijas originalo ir lietuvių kalbomis.</t>
    </r>
  </si>
  <si>
    <t>Mikromėgintuvėliai ENG su kapiliarais  kapiliarai 200 mm</t>
  </si>
  <si>
    <r>
      <t xml:space="preserve">Naudojamas esant didesniam kraujo poreikiui ~0.500 </t>
    </r>
    <r>
      <rPr>
        <sz val="8"/>
        <color rgb="FF000000"/>
        <rFont val="Arial1"/>
      </rPr>
      <t xml:space="preserve">µl </t>
    </r>
    <r>
      <rPr>
        <sz val="8"/>
        <color rgb="FF000000"/>
        <rFont val="Arial Narrow"/>
        <family val="2"/>
        <charset val="186"/>
      </rPr>
      <t>kraujo</t>
    </r>
  </si>
  <si>
    <t>N25</t>
  </si>
  <si>
    <t>AcroBioTech Inc.</t>
  </si>
  <si>
    <t>UAB Mediq Lietuva</t>
  </si>
  <si>
    <t>N10</t>
  </si>
  <si>
    <t>OrientGege, Healgan</t>
  </si>
  <si>
    <t>UAB "Mediq Lietuva</t>
  </si>
  <si>
    <t xml:space="preserve">Gamintojų dok.poz. 112. kodas 28053 </t>
  </si>
  <si>
    <t xml:space="preserve">Gamintojų dok.poz. 113. kodas 28063 </t>
  </si>
  <si>
    <t>FLMedical, 28053</t>
  </si>
  <si>
    <t>FLMedical, 28063</t>
  </si>
  <si>
    <t>UAB "Mediq Lietuva"</t>
  </si>
  <si>
    <t>Gamintojų dok.poz. 125. kodas 0686</t>
  </si>
  <si>
    <t>Kaltek, 0686</t>
  </si>
  <si>
    <t>N100</t>
  </si>
  <si>
    <t>AcoLaboratories Inc.</t>
  </si>
  <si>
    <t>N150</t>
  </si>
  <si>
    <t>Durviz, Inc</t>
  </si>
  <si>
    <t>Žr.faile Gamintoju dokumentai/43 dalis/Clostridium difficile Toxin A.B instrukcija LT)</t>
  </si>
  <si>
    <t>Žr.faile Gamintoju dokumentai/43 dalis/CE Atitikties Deklaracija Clostridium AB)</t>
  </si>
  <si>
    <t>Žr.faile Gamintoju dokumentai/45 dalis/145194803 IAD-602 ACRO CE EN PI</t>
  </si>
  <si>
    <t>Žr.faile Gamintoju dokumentai/45 dalis/CE Atitikties Deklaracija Adeno testas lt</t>
  </si>
  <si>
    <t>Žr.faile Gamintoju dokumentai/46 dalis/Instrukcija Noro viruso LT</t>
  </si>
  <si>
    <t>Žr.faile Gamintoju dokumentai/46 dalis/CE sertifikatas Noro virusas LT</t>
  </si>
  <si>
    <t>Žr.faile Gamintoju dokumentai/103 dalis/1150310405 Mission CE U031 Insert LT 051815</t>
  </si>
  <si>
    <t>Žr.faile Gamintoju dokumentai/103 dalis/Acon Lab CE Mission diagn juost ir KK - Vertimas is anglu kalbos CE</t>
  </si>
  <si>
    <t>Žr.faile Gamintoju dokumentai/108 dalis/B20133-03 Slapto Kraujavimo (FOB) Greitas Testo Prietaisas (Išmatos).pdf Healgen</t>
  </si>
  <si>
    <t>Žr.faile Gamintoju dokumentai/108 dalis/1 CE-DOC-OG060 Declaration of conformity OG FOB 50</t>
  </si>
  <si>
    <t>Žr.faile Gamintoju dokumentai/109 dalis/RPP9000 MiniSystem TFix Protocol</t>
  </si>
  <si>
    <t>Žr.faile Gamintoju dokumentai/109 dalis/DURVIZ S CE Lt</t>
  </si>
  <si>
    <t>Gamintojų dok.poz. 129. kodas 20.1288</t>
  </si>
  <si>
    <t>Sarstedt AG, 20.1288 Microvete 200</t>
  </si>
  <si>
    <t>Gamintojų dok.poz. 130. kodas 18.1325</t>
  </si>
  <si>
    <t>Sarstedt AG, 18.1325 CB200 ESR</t>
  </si>
  <si>
    <t>Gamintojų dok.poz. 138</t>
  </si>
  <si>
    <t>HTL-Strefa, 7620</t>
  </si>
  <si>
    <t>HTL-Strefa, 7609</t>
  </si>
  <si>
    <t>HTL-Strefa, 7594</t>
  </si>
  <si>
    <t>HTL-Strefa, 7601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</si>
</sst>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&quot; &quot;[$€-427];[Red]&quot;-&quot;#,##0.00&quot; &quot;[$€-427]"/>
  </numFmts>
  <fonts count="25">
    <font>
      <sz val="11"/>
      <color theme="1"/>
      <name val="Calibri"/>
      <family val="2"/>
      <charset val="186"/>
      <scheme val="minor"/>
    </font>
    <font>
      <sz val="10"/>
      <color rgb="FF000000"/>
      <name val="Arial Narrow"/>
      <family val="2"/>
      <charset val="186"/>
    </font>
    <font>
      <b/>
      <sz val="10"/>
      <color indexed="8"/>
      <name val="Arial Narrow"/>
      <family val="2"/>
      <charset val="186"/>
    </font>
    <font>
      <sz val="10"/>
      <color indexed="8"/>
      <name val="Arial Narrow"/>
      <family val="2"/>
      <charset val="186"/>
    </font>
    <font>
      <i/>
      <sz val="10"/>
      <color indexed="8"/>
      <name val="Arial Narrow"/>
      <family val="2"/>
      <charset val="186"/>
    </font>
    <font>
      <sz val="10"/>
      <color theme="1"/>
      <name val="Arial Narrow"/>
      <family val="2"/>
      <charset val="186"/>
    </font>
    <font>
      <b/>
      <sz val="8"/>
      <color indexed="8"/>
      <name val="Arial Narrow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TimesLT"/>
    </font>
    <font>
      <sz val="8"/>
      <color indexed="8"/>
      <name val="Arial Narrow"/>
      <family val="2"/>
      <charset val="186"/>
    </font>
    <font>
      <sz val="8"/>
      <color rgb="FF000000"/>
      <name val="Arial Narrow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Arial1"/>
    </font>
    <font>
      <sz val="12"/>
      <color rgb="FF000000"/>
      <name val="Arial1"/>
    </font>
    <font>
      <sz val="8"/>
      <color rgb="FF000000"/>
      <name val="Arial1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sz val="8"/>
      <color indexed="8"/>
      <name val="Arial Narrow"/>
      <family val="2"/>
    </font>
    <font>
      <sz val="8"/>
      <name val="Calibri"/>
      <family val="2"/>
      <charset val="186"/>
      <scheme val="minor"/>
    </font>
    <font>
      <b/>
      <sz val="8"/>
      <color indexed="8"/>
      <name val="Arial Narrow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9">
    <xf numFmtId="0" fontId="0" fillId="0" borderId="0"/>
    <xf numFmtId="0" fontId="7" fillId="0" borderId="0" applyNumberFormat="0" applyBorder="0" applyProtection="0"/>
    <xf numFmtId="0" fontId="8" fillId="0" borderId="0" applyNumberFormat="0" applyBorder="0" applyProtection="0"/>
    <xf numFmtId="0" fontId="11" fillId="0" borderId="0" applyNumberFormat="0" applyBorder="0" applyProtection="0"/>
    <xf numFmtId="0" fontId="12" fillId="0" borderId="0"/>
    <xf numFmtId="0" fontId="11" fillId="0" borderId="0" applyNumberFormat="0" applyBorder="0" applyProtection="0"/>
    <xf numFmtId="0" fontId="12" fillId="0" borderId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7" fillId="0" borderId="0" applyNumberFormat="0" applyBorder="0" applyProtection="0"/>
    <xf numFmtId="0" fontId="1" fillId="0" borderId="0" applyNumberFormat="0" applyBorder="0" applyProtection="0"/>
    <xf numFmtId="0" fontId="21" fillId="0" borderId="0" applyNumberFormat="0" applyBorder="0" applyProtection="0"/>
    <xf numFmtId="165" fontId="21" fillId="0" borderId="0" applyBorder="0" applyProtection="0"/>
    <xf numFmtId="0" fontId="7" fillId="0" borderId="0" applyNumberFormat="0" applyBorder="0" applyProtection="0"/>
    <xf numFmtId="0" fontId="22" fillId="0" borderId="0" applyNumberFormat="0" applyFill="0" applyBorder="0" applyProtection="0"/>
    <xf numFmtId="0" fontId="23" fillId="0" borderId="0" applyNumberFormat="0" applyFill="0" applyBorder="0" applyProtection="0"/>
    <xf numFmtId="0" fontId="23" fillId="0" borderId="0"/>
    <xf numFmtId="0" fontId="24" fillId="0" borderId="0" applyBorder="0" applyProtection="0"/>
    <xf numFmtId="0" fontId="12" fillId="0" borderId="0"/>
  </cellStyleXfs>
  <cellXfs count="6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3" xfId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2" fontId="9" fillId="0" borderId="3" xfId="0" applyNumberFormat="1" applyFont="1" applyFill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top" wrapText="1"/>
    </xf>
    <xf numFmtId="2" fontId="9" fillId="0" borderId="3" xfId="1" applyNumberFormat="1" applyFont="1" applyFill="1" applyBorder="1" applyAlignment="1">
      <alignment horizontal="center" vertical="top" wrapText="1"/>
    </xf>
    <xf numFmtId="2" fontId="9" fillId="0" borderId="3" xfId="4" applyNumberFormat="1" applyFont="1" applyFill="1" applyBorder="1" applyAlignment="1">
      <alignment horizontal="center" vertical="top" wrapText="1"/>
    </xf>
    <xf numFmtId="0" fontId="9" fillId="0" borderId="3" xfId="4" applyFont="1" applyFill="1" applyBorder="1" applyAlignment="1">
      <alignment vertical="top" wrapText="1"/>
    </xf>
    <xf numFmtId="0" fontId="9" fillId="0" borderId="3" xfId="4" applyFont="1" applyFill="1" applyBorder="1" applyAlignment="1">
      <alignment horizontal="left" vertical="top" wrapText="1"/>
    </xf>
    <xf numFmtId="0" fontId="9" fillId="0" borderId="3" xfId="4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Fill="1"/>
    <xf numFmtId="0" fontId="9" fillId="0" borderId="7" xfId="3" applyFont="1" applyFill="1" applyBorder="1" applyAlignment="1">
      <alignment horizontal="center" vertical="top" wrapText="1"/>
    </xf>
    <xf numFmtId="0" fontId="9" fillId="0" borderId="8" xfId="4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4" fontId="9" fillId="0" borderId="3" xfId="4" applyNumberFormat="1" applyFont="1" applyFill="1" applyBorder="1" applyAlignment="1">
      <alignment horizontal="center" vertical="top" wrapText="1"/>
    </xf>
    <xf numFmtId="0" fontId="15" fillId="0" borderId="0" xfId="0" applyFont="1"/>
    <xf numFmtId="0" fontId="19" fillId="0" borderId="1" xfId="0" applyFont="1" applyBorder="1" applyAlignment="1">
      <alignment vertical="top" wrapText="1"/>
    </xf>
    <xf numFmtId="0" fontId="15" fillId="0" borderId="5" xfId="0" applyFont="1" applyFill="1" applyBorder="1" applyAlignment="1">
      <alignment vertical="top" wrapText="1"/>
    </xf>
    <xf numFmtId="0" fontId="16" fillId="0" borderId="6" xfId="4" applyFont="1" applyFill="1" applyBorder="1" applyAlignment="1">
      <alignment vertical="top" wrapText="1"/>
    </xf>
    <xf numFmtId="0" fontId="17" fillId="0" borderId="3" xfId="4" applyFont="1" applyFill="1" applyBorder="1" applyAlignment="1">
      <alignment horizontal="center" vertical="top" wrapText="1"/>
    </xf>
    <xf numFmtId="2" fontId="9" fillId="0" borderId="10" xfId="1" applyNumberFormat="1" applyFont="1" applyFill="1" applyBorder="1" applyAlignment="1">
      <alignment horizontal="center" vertical="top" wrapText="1"/>
    </xf>
    <xf numFmtId="0" fontId="9" fillId="0" borderId="9" xfId="4" applyFont="1" applyFill="1" applyBorder="1" applyAlignment="1">
      <alignment horizontal="center" vertical="top" wrapText="1"/>
    </xf>
    <xf numFmtId="0" fontId="9" fillId="0" borderId="7" xfId="4" applyFont="1" applyFill="1" applyBorder="1" applyAlignment="1">
      <alignment horizontal="center" vertical="top" wrapText="1"/>
    </xf>
    <xf numFmtId="0" fontId="9" fillId="0" borderId="7" xfId="18" applyFont="1" applyFill="1" applyBorder="1" applyAlignment="1">
      <alignment horizontal="center" vertical="top" wrapText="1"/>
    </xf>
    <xf numFmtId="2" fontId="9" fillId="0" borderId="7" xfId="18" applyNumberFormat="1" applyFont="1" applyFill="1" applyBorder="1" applyAlignment="1">
      <alignment horizontal="center" vertical="top" wrapText="1"/>
    </xf>
    <xf numFmtId="2" fontId="9" fillId="0" borderId="2" xfId="18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2" fontId="9" fillId="0" borderId="3" xfId="0" applyNumberFormat="1" applyFont="1" applyFill="1" applyBorder="1" applyAlignment="1">
      <alignment vertical="top" wrapText="1"/>
    </xf>
    <xf numFmtId="1" fontId="9" fillId="0" borderId="3" xfId="0" applyNumberFormat="1" applyFont="1" applyFill="1" applyBorder="1" applyAlignment="1">
      <alignment horizontal="center" vertical="top" wrapText="1"/>
    </xf>
    <xf numFmtId="2" fontId="9" fillId="0" borderId="3" xfId="1" applyNumberFormat="1" applyFont="1" applyFill="1" applyBorder="1" applyAlignment="1">
      <alignment vertical="top" wrapText="1"/>
    </xf>
    <xf numFmtId="0" fontId="9" fillId="0" borderId="4" xfId="4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/>
    </xf>
    <xf numFmtId="0" fontId="9" fillId="0" borderId="3" xfId="4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9" fillId="0" borderId="11" xfId="3" applyFont="1" applyFill="1" applyBorder="1" applyAlignment="1">
      <alignment horizontal="center" vertical="top" wrapText="1"/>
    </xf>
    <xf numFmtId="0" fontId="9" fillId="0" borderId="11" xfId="4" applyNumberFormat="1" applyFont="1" applyFill="1" applyBorder="1" applyAlignment="1">
      <alignment horizontal="center" vertical="top" wrapText="1"/>
    </xf>
    <xf numFmtId="0" fontId="9" fillId="0" borderId="11" xfId="4" applyFont="1" applyFill="1" applyBorder="1" applyAlignment="1">
      <alignment horizontal="center" vertical="top" wrapText="1"/>
    </xf>
    <xf numFmtId="0" fontId="9" fillId="0" borderId="11" xfId="4" applyFont="1" applyFill="1" applyBorder="1" applyAlignment="1">
      <alignment vertical="top" wrapText="1"/>
    </xf>
    <xf numFmtId="0" fontId="9" fillId="0" borderId="11" xfId="4" applyFont="1" applyFill="1" applyBorder="1" applyAlignment="1">
      <alignment horizontal="left" vertical="top" wrapText="1"/>
    </xf>
  </cellXfs>
  <cellStyles count="19">
    <cellStyle name="Heading" xfId="7" xr:uid="{0451B377-1D9A-405D-B30F-73206A939714}"/>
    <cellStyle name="Heading1" xfId="8" xr:uid="{CF88755D-89FA-4D5E-B721-062BEF63CFB3}"/>
    <cellStyle name="Įprastas" xfId="0" builtinId="0"/>
    <cellStyle name="Įprastas 2" xfId="9" xr:uid="{47049143-DFB4-40E7-AD97-33B92CE1A96F}"/>
    <cellStyle name="Įprastas 3" xfId="5" xr:uid="{00000000-0005-0000-0000-000001000000}"/>
    <cellStyle name="Įprastas 4" xfId="10" xr:uid="{21CDB11E-872D-4742-BB94-F2031C3B080D}"/>
    <cellStyle name="Įprastas 5" xfId="3" xr:uid="{00000000-0005-0000-0000-000002000000}"/>
    <cellStyle name="Įprastas 6" xfId="14" xr:uid="{9647BCCC-4384-4E67-BD41-FEB223D3D5B6}"/>
    <cellStyle name="Įprastas 6 2" xfId="15" xr:uid="{056FCAA9-8FE7-41CA-B957-4F8E78464340}"/>
    <cellStyle name="Įprastas 7" xfId="4" xr:uid="{00000000-0005-0000-0000-000003000000}"/>
    <cellStyle name="Normal 2" xfId="18" xr:uid="{997295DD-CC71-4B57-8F9F-173E1990D37A}"/>
    <cellStyle name="Normal 3" xfId="6" xr:uid="{C5B9557D-C849-419A-8744-FE50E8B069A1}"/>
    <cellStyle name="Normal 5" xfId="16" xr:uid="{F3683B6E-2503-45E7-B969-0CC73CEC5439}"/>
    <cellStyle name="Normal_Sheet1" xfId="1" xr:uid="{00000000-0005-0000-0000-000004000000}"/>
    <cellStyle name="Normal_Sheet1_1" xfId="2" xr:uid="{00000000-0005-0000-0000-000005000000}"/>
    <cellStyle name="Result" xfId="11" xr:uid="{D83E180B-96C1-4CCF-8B22-F4D2189D0EB5}"/>
    <cellStyle name="Result2" xfId="12" xr:uid="{DB7FAFFE-301A-4533-B090-9DEC4020B4AD}"/>
    <cellStyle name="Style 1" xfId="13" xr:uid="{59855BC1-655F-4473-8F2D-5DA7B633284B}"/>
    <cellStyle name="TableStyleLight1" xfId="17" xr:uid="{8B2357BC-6883-48CA-93BA-4801BE9CA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S34"/>
  <sheetViews>
    <sheetView tabSelected="1" topLeftCell="A8" zoomScale="90" zoomScaleNormal="90" workbookViewId="0">
      <pane ySplit="8" topLeftCell="A22" activePane="bottomLeft" state="frozen"/>
      <selection activeCell="A8" sqref="A8"/>
      <selection pane="bottomLeft" activeCell="L27" sqref="L27"/>
    </sheetView>
  </sheetViews>
  <sheetFormatPr defaultRowHeight="15"/>
  <cols>
    <col min="1" max="1" width="6.28515625" customWidth="1"/>
    <col min="2" max="2" width="6.7109375" customWidth="1"/>
    <col min="4" max="4" width="25.28515625" customWidth="1"/>
    <col min="5" max="5" width="17.5703125" customWidth="1"/>
    <col min="6" max="6" width="10.42578125" customWidth="1"/>
    <col min="7" max="7" width="9.42578125" customWidth="1"/>
    <col min="8" max="8" width="7.28515625" customWidth="1"/>
    <col min="9" max="9" width="6.42578125" customWidth="1"/>
    <col min="10" max="10" width="7.42578125" customWidth="1"/>
    <col min="11" max="11" width="20.28515625" customWidth="1"/>
    <col min="12" max="12" width="18.28515625" customWidth="1"/>
    <col min="13" max="13" width="11.5703125" customWidth="1"/>
    <col min="15" max="15" width="6.28515625" customWidth="1"/>
    <col min="16" max="16" width="10.7109375" customWidth="1"/>
    <col min="17" max="17" width="9.85546875" customWidth="1"/>
    <col min="18" max="18" width="11.28515625" customWidth="1"/>
    <col min="19" max="19" width="18.28515625" style="41" customWidth="1"/>
  </cols>
  <sheetData>
    <row r="2" spans="1:19">
      <c r="A2" s="60" t="s">
        <v>0</v>
      </c>
      <c r="B2" s="60"/>
      <c r="C2" s="60"/>
      <c r="D2" s="60"/>
      <c r="E2" s="60"/>
      <c r="F2" s="1"/>
      <c r="G2" s="1"/>
      <c r="H2" s="2"/>
      <c r="I2" s="2"/>
      <c r="J2" s="3"/>
      <c r="K2" s="3"/>
      <c r="L2" s="3"/>
      <c r="M2" s="3"/>
      <c r="N2" s="3"/>
      <c r="O2" s="3"/>
      <c r="P2" s="3"/>
      <c r="Q2" s="4" t="s">
        <v>69</v>
      </c>
      <c r="R2" s="4"/>
    </row>
    <row r="3" spans="1:19">
      <c r="A3" s="6" t="s">
        <v>66</v>
      </c>
      <c r="B3" s="3"/>
      <c r="C3" s="2"/>
      <c r="D3" s="2"/>
      <c r="E3" s="2"/>
      <c r="F3" s="37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4"/>
    </row>
    <row r="4" spans="1:19">
      <c r="A4" s="6"/>
      <c r="B4" s="3"/>
      <c r="C4" s="2"/>
      <c r="D4" s="2"/>
      <c r="E4" s="2"/>
      <c r="F4" s="37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4"/>
    </row>
    <row r="5" spans="1:19">
      <c r="A5" s="7" t="s">
        <v>1</v>
      </c>
      <c r="B5" s="3"/>
      <c r="C5" s="2"/>
      <c r="D5" s="2"/>
      <c r="E5" s="2"/>
      <c r="F5" s="37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4"/>
    </row>
    <row r="6" spans="1:19">
      <c r="A6" s="7" t="s">
        <v>68</v>
      </c>
      <c r="B6" s="8"/>
      <c r="C6" s="7"/>
      <c r="D6" s="7"/>
      <c r="E6" s="7"/>
      <c r="F6" s="38"/>
      <c r="G6" s="9"/>
      <c r="H6" s="8"/>
      <c r="I6" s="8"/>
      <c r="J6" s="8"/>
      <c r="K6" s="8"/>
      <c r="L6" s="8"/>
      <c r="M6" s="8"/>
      <c r="N6" s="8"/>
      <c r="O6" s="8"/>
      <c r="P6" s="8"/>
      <c r="Q6" s="8"/>
      <c r="R6" s="10"/>
    </row>
    <row r="7" spans="1:19">
      <c r="A7" s="11" t="s">
        <v>2</v>
      </c>
      <c r="B7" s="8"/>
      <c r="C7" s="7"/>
      <c r="D7" s="7"/>
      <c r="E7" s="7"/>
      <c r="F7" s="38"/>
      <c r="G7" s="9"/>
      <c r="H7" s="8"/>
      <c r="I7" s="8"/>
      <c r="J7" s="8"/>
      <c r="K7" s="8"/>
      <c r="L7" s="8"/>
      <c r="M7" s="8"/>
      <c r="N7" s="8"/>
      <c r="O7" s="8"/>
      <c r="P7" s="8"/>
      <c r="Q7" s="8"/>
      <c r="R7" s="10"/>
    </row>
    <row r="8" spans="1:19" ht="30.75" customHeight="1">
      <c r="A8" s="61" t="s">
        <v>70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</row>
    <row r="9" spans="1:19">
      <c r="A9" s="61" t="s">
        <v>3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</row>
    <row r="10" spans="1:19" ht="29.25" customHeight="1">
      <c r="A10" s="62" t="s">
        <v>65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39"/>
      <c r="Q10" s="8"/>
      <c r="R10" s="10"/>
    </row>
    <row r="11" spans="1:19">
      <c r="A11" s="7" t="s">
        <v>4</v>
      </c>
      <c r="B11" s="8"/>
      <c r="C11" s="7"/>
      <c r="D11" s="7"/>
      <c r="E11" s="7"/>
      <c r="F11" s="38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</row>
    <row r="12" spans="1:19">
      <c r="A12" s="10" t="s">
        <v>5</v>
      </c>
      <c r="B12" s="4"/>
      <c r="C12" s="4"/>
      <c r="D12" s="4"/>
      <c r="E12" s="4"/>
      <c r="F12" s="4"/>
      <c r="G12" s="4"/>
      <c r="H12" s="4"/>
      <c r="I12" s="4"/>
      <c r="J12" s="4"/>
      <c r="K12" s="8"/>
      <c r="L12" s="8"/>
      <c r="M12" s="8"/>
      <c r="N12" s="8"/>
      <c r="O12" s="8"/>
      <c r="P12" s="8"/>
      <c r="Q12" s="8"/>
      <c r="R12" s="10"/>
    </row>
    <row r="13" spans="1:19">
      <c r="A13" s="36" t="s">
        <v>6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5" spans="1:19" ht="63.75" customHeight="1">
      <c r="A15" s="12" t="s">
        <v>7</v>
      </c>
      <c r="B15" s="13" t="s">
        <v>8</v>
      </c>
      <c r="C15" s="14" t="s">
        <v>9</v>
      </c>
      <c r="D15" s="15" t="s">
        <v>10</v>
      </c>
      <c r="E15" s="15" t="s">
        <v>11</v>
      </c>
      <c r="F15" s="16" t="s">
        <v>12</v>
      </c>
      <c r="G15" s="16" t="s">
        <v>13</v>
      </c>
      <c r="H15" s="14" t="s">
        <v>67</v>
      </c>
      <c r="I15" s="17" t="s">
        <v>14</v>
      </c>
      <c r="J15" s="18" t="s">
        <v>15</v>
      </c>
      <c r="K15" s="18" t="s">
        <v>16</v>
      </c>
      <c r="L15" s="18" t="s">
        <v>17</v>
      </c>
      <c r="M15" s="14" t="s">
        <v>18</v>
      </c>
      <c r="N15" s="14" t="s">
        <v>19</v>
      </c>
      <c r="O15" s="14" t="s">
        <v>20</v>
      </c>
      <c r="P15" s="14" t="s">
        <v>21</v>
      </c>
      <c r="Q15" s="19" t="s">
        <v>22</v>
      </c>
      <c r="R15" s="19" t="s">
        <v>23</v>
      </c>
      <c r="S15" s="42" t="s">
        <v>24</v>
      </c>
    </row>
    <row r="16" spans="1:19" ht="51">
      <c r="A16" s="26">
        <v>43</v>
      </c>
      <c r="B16" s="20"/>
      <c r="C16" s="21" t="s">
        <v>25</v>
      </c>
      <c r="D16" s="52" t="s">
        <v>27</v>
      </c>
      <c r="E16" s="22"/>
      <c r="F16" s="22" t="s">
        <v>28</v>
      </c>
      <c r="G16" s="24">
        <v>10</v>
      </c>
      <c r="H16" s="53">
        <v>20</v>
      </c>
      <c r="I16" s="20" t="s">
        <v>76</v>
      </c>
      <c r="J16" s="20">
        <v>20</v>
      </c>
      <c r="K16" s="20" t="s">
        <v>90</v>
      </c>
      <c r="L16" s="20" t="s">
        <v>91</v>
      </c>
      <c r="M16" s="20" t="s">
        <v>74</v>
      </c>
      <c r="N16" s="25">
        <v>25.5</v>
      </c>
      <c r="O16" s="20">
        <v>5</v>
      </c>
      <c r="P16" s="25">
        <f>N16*1.05</f>
        <v>26.775000000000002</v>
      </c>
      <c r="Q16" s="54">
        <f>J16*N16</f>
        <v>510</v>
      </c>
      <c r="R16" s="54">
        <f>Q16*1.05</f>
        <v>535.5</v>
      </c>
      <c r="S16" s="43" t="s">
        <v>75</v>
      </c>
    </row>
    <row r="17" spans="1:19" ht="51">
      <c r="A17" s="26">
        <v>45</v>
      </c>
      <c r="B17" s="20"/>
      <c r="C17" s="21" t="s">
        <v>25</v>
      </c>
      <c r="D17" s="22" t="s">
        <v>29</v>
      </c>
      <c r="E17" s="22"/>
      <c r="F17" s="22" t="s">
        <v>28</v>
      </c>
      <c r="G17" s="24">
        <v>20</v>
      </c>
      <c r="H17" s="53">
        <v>2</v>
      </c>
      <c r="I17" s="20" t="s">
        <v>73</v>
      </c>
      <c r="J17" s="20">
        <v>2</v>
      </c>
      <c r="K17" s="20" t="s">
        <v>92</v>
      </c>
      <c r="L17" s="20" t="s">
        <v>93</v>
      </c>
      <c r="M17" s="20" t="s">
        <v>74</v>
      </c>
      <c r="N17" s="20">
        <v>18.75</v>
      </c>
      <c r="O17" s="55">
        <v>5</v>
      </c>
      <c r="P17" s="25">
        <f>N17*1.05</f>
        <v>19.6875</v>
      </c>
      <c r="Q17" s="54">
        <f>J17*N17</f>
        <v>37.5</v>
      </c>
      <c r="R17" s="54">
        <f t="shared" ref="R17:R18" si="0">Q17*1.05</f>
        <v>39.375</v>
      </c>
      <c r="S17" s="43" t="s">
        <v>75</v>
      </c>
    </row>
    <row r="18" spans="1:19" ht="38.25">
      <c r="A18" s="26">
        <v>46</v>
      </c>
      <c r="B18" s="20"/>
      <c r="C18" s="21" t="s">
        <v>25</v>
      </c>
      <c r="D18" s="22" t="s">
        <v>30</v>
      </c>
      <c r="E18" s="22"/>
      <c r="F18" s="22" t="s">
        <v>28</v>
      </c>
      <c r="G18" s="24">
        <v>20</v>
      </c>
      <c r="H18" s="53">
        <v>40</v>
      </c>
      <c r="I18" s="20" t="s">
        <v>76</v>
      </c>
      <c r="J18" s="20">
        <v>80</v>
      </c>
      <c r="K18" s="20" t="s">
        <v>94</v>
      </c>
      <c r="L18" s="20" t="s">
        <v>95</v>
      </c>
      <c r="M18" s="20" t="s">
        <v>74</v>
      </c>
      <c r="N18" s="25">
        <v>25.1</v>
      </c>
      <c r="O18" s="55">
        <v>5</v>
      </c>
      <c r="P18" s="25">
        <f>N18*1.05</f>
        <v>26.355000000000004</v>
      </c>
      <c r="Q18" s="54">
        <f>J18*N18</f>
        <v>2008</v>
      </c>
      <c r="R18" s="54">
        <f t="shared" si="0"/>
        <v>2108.4</v>
      </c>
      <c r="S18" s="43" t="s">
        <v>75</v>
      </c>
    </row>
    <row r="19" spans="1:19" ht="63.75">
      <c r="A19" s="34">
        <v>103</v>
      </c>
      <c r="B19" s="28"/>
      <c r="C19" s="21" t="s">
        <v>25</v>
      </c>
      <c r="D19" s="29" t="s">
        <v>33</v>
      </c>
      <c r="E19" s="23"/>
      <c r="F19" s="29" t="s">
        <v>34</v>
      </c>
      <c r="G19" s="30">
        <v>50</v>
      </c>
      <c r="H19" s="57">
        <v>50</v>
      </c>
      <c r="I19" s="31" t="s">
        <v>86</v>
      </c>
      <c r="J19" s="31">
        <v>25</v>
      </c>
      <c r="K19" s="31" t="s">
        <v>96</v>
      </c>
      <c r="L19" s="31" t="s">
        <v>97</v>
      </c>
      <c r="M19" s="31" t="s">
        <v>87</v>
      </c>
      <c r="N19" s="28">
        <v>3.8</v>
      </c>
      <c r="O19" s="31">
        <v>5</v>
      </c>
      <c r="P19" s="28">
        <f t="shared" ref="P19:P21" si="1">N19*1.05</f>
        <v>3.9899999999999998</v>
      </c>
      <c r="Q19" s="56">
        <f>J19*N19</f>
        <v>95</v>
      </c>
      <c r="R19" s="56">
        <f t="shared" ref="R19:R21" si="2">Q19*1.05</f>
        <v>99.75</v>
      </c>
      <c r="S19" s="44" t="s">
        <v>75</v>
      </c>
    </row>
    <row r="20" spans="1:19" ht="224.25" customHeight="1">
      <c r="A20" s="34">
        <v>108</v>
      </c>
      <c r="B20" s="28"/>
      <c r="C20" s="21" t="s">
        <v>25</v>
      </c>
      <c r="D20" s="29" t="s">
        <v>35</v>
      </c>
      <c r="E20" s="29" t="s">
        <v>36</v>
      </c>
      <c r="F20" s="29" t="s">
        <v>28</v>
      </c>
      <c r="G20" s="30">
        <v>20</v>
      </c>
      <c r="H20" s="57">
        <v>8</v>
      </c>
      <c r="I20" s="21" t="s">
        <v>73</v>
      </c>
      <c r="J20" s="21">
        <v>7</v>
      </c>
      <c r="K20" s="21" t="s">
        <v>98</v>
      </c>
      <c r="L20" s="21" t="s">
        <v>99</v>
      </c>
      <c r="M20" s="21" t="s">
        <v>77</v>
      </c>
      <c r="N20" s="27">
        <v>7.75</v>
      </c>
      <c r="O20" s="21">
        <v>5</v>
      </c>
      <c r="P20" s="27">
        <f t="shared" si="1"/>
        <v>8.1375000000000011</v>
      </c>
      <c r="Q20" s="56">
        <f>J20*N20</f>
        <v>54.25</v>
      </c>
      <c r="R20" s="56">
        <f t="shared" si="2"/>
        <v>56.962500000000006</v>
      </c>
      <c r="S20" s="44" t="s">
        <v>75</v>
      </c>
    </row>
    <row r="21" spans="1:19" ht="29.25" customHeight="1">
      <c r="A21" s="34">
        <v>109</v>
      </c>
      <c r="B21" s="28"/>
      <c r="C21" s="31" t="s">
        <v>31</v>
      </c>
      <c r="D21" s="29" t="s">
        <v>37</v>
      </c>
      <c r="E21" s="29"/>
      <c r="F21" s="29" t="s">
        <v>38</v>
      </c>
      <c r="G21" s="30" t="s">
        <v>32</v>
      </c>
      <c r="H21" s="57">
        <v>280</v>
      </c>
      <c r="I21" s="21" t="s">
        <v>88</v>
      </c>
      <c r="J21" s="21">
        <v>2</v>
      </c>
      <c r="K21" s="21" t="s">
        <v>100</v>
      </c>
      <c r="L21" s="21" t="s">
        <v>101</v>
      </c>
      <c r="M21" s="21" t="s">
        <v>89</v>
      </c>
      <c r="N21" s="27">
        <v>180</v>
      </c>
      <c r="O21" s="21">
        <v>5</v>
      </c>
      <c r="P21" s="27">
        <f t="shared" si="1"/>
        <v>189</v>
      </c>
      <c r="Q21" s="56">
        <f>J21*N21</f>
        <v>360</v>
      </c>
      <c r="R21" s="56">
        <f t="shared" si="2"/>
        <v>378</v>
      </c>
      <c r="S21" s="44" t="s">
        <v>75</v>
      </c>
    </row>
    <row r="22" spans="1:19" ht="45" customHeight="1">
      <c r="A22" s="34">
        <v>112</v>
      </c>
      <c r="B22" s="40"/>
      <c r="C22" s="31" t="s">
        <v>39</v>
      </c>
      <c r="D22" s="29" t="s">
        <v>40</v>
      </c>
      <c r="E22" s="29" t="s">
        <v>41</v>
      </c>
      <c r="F22" s="29" t="s">
        <v>42</v>
      </c>
      <c r="G22" s="30" t="s">
        <v>32</v>
      </c>
      <c r="H22" s="57">
        <v>5000</v>
      </c>
      <c r="I22" s="31">
        <v>500</v>
      </c>
      <c r="J22" s="31">
        <v>10</v>
      </c>
      <c r="K22" s="31" t="s">
        <v>79</v>
      </c>
      <c r="L22" s="31"/>
      <c r="M22" s="31" t="s">
        <v>81</v>
      </c>
      <c r="N22" s="31">
        <v>2.2000000000000002</v>
      </c>
      <c r="O22" s="31">
        <v>5</v>
      </c>
      <c r="P22" s="31">
        <f>N22+N22*0.05</f>
        <v>2.31</v>
      </c>
      <c r="Q22" s="23">
        <f t="shared" ref="Q22:Q26" si="3">N22*J22</f>
        <v>22</v>
      </c>
      <c r="R22" s="23">
        <f>Q22+Q22*0.05</f>
        <v>23.1</v>
      </c>
      <c r="S22" s="45" t="s">
        <v>78</v>
      </c>
    </row>
    <row r="23" spans="1:19" ht="45.75" customHeight="1">
      <c r="A23" s="34">
        <v>113</v>
      </c>
      <c r="B23" s="40"/>
      <c r="C23" s="31" t="s">
        <v>39</v>
      </c>
      <c r="D23" s="29" t="s">
        <v>40</v>
      </c>
      <c r="E23" s="29" t="s">
        <v>41</v>
      </c>
      <c r="F23" s="29" t="s">
        <v>43</v>
      </c>
      <c r="G23" s="30" t="s">
        <v>32</v>
      </c>
      <c r="H23" s="57">
        <v>30000</v>
      </c>
      <c r="I23" s="31">
        <v>1000</v>
      </c>
      <c r="J23" s="31">
        <v>30</v>
      </c>
      <c r="K23" s="31" t="s">
        <v>80</v>
      </c>
      <c r="L23" s="31"/>
      <c r="M23" s="31" t="s">
        <v>82</v>
      </c>
      <c r="N23" s="31">
        <v>3.2</v>
      </c>
      <c r="O23" s="31">
        <v>5</v>
      </c>
      <c r="P23" s="31">
        <f>N23+N23*0.05</f>
        <v>3.3600000000000003</v>
      </c>
      <c r="Q23" s="23">
        <f t="shared" si="3"/>
        <v>96</v>
      </c>
      <c r="R23" s="23">
        <f>Q23+Q23*0.05</f>
        <v>100.8</v>
      </c>
      <c r="S23" s="45" t="s">
        <v>78</v>
      </c>
    </row>
    <row r="24" spans="1:19" ht="51">
      <c r="A24" s="34">
        <v>125</v>
      </c>
      <c r="B24" s="28"/>
      <c r="C24" s="31" t="s">
        <v>31</v>
      </c>
      <c r="D24" s="29" t="s">
        <v>46</v>
      </c>
      <c r="E24" s="29" t="s">
        <v>45</v>
      </c>
      <c r="F24" s="29" t="s">
        <v>47</v>
      </c>
      <c r="G24" s="30" t="s">
        <v>44</v>
      </c>
      <c r="H24" s="57">
        <v>3000</v>
      </c>
      <c r="I24" s="31">
        <v>1000</v>
      </c>
      <c r="J24" s="31">
        <v>3</v>
      </c>
      <c r="K24" s="31" t="s">
        <v>84</v>
      </c>
      <c r="L24" s="31"/>
      <c r="M24" s="31" t="s">
        <v>85</v>
      </c>
      <c r="N24" s="31">
        <v>23.7</v>
      </c>
      <c r="O24" s="31">
        <v>5</v>
      </c>
      <c r="P24" s="31">
        <f>N24+N24*0.05</f>
        <v>24.884999999999998</v>
      </c>
      <c r="Q24" s="23">
        <f t="shared" si="3"/>
        <v>71.099999999999994</v>
      </c>
      <c r="R24" s="23">
        <f>P24*J24</f>
        <v>74.655000000000001</v>
      </c>
      <c r="S24" s="45" t="s">
        <v>83</v>
      </c>
    </row>
    <row r="25" spans="1:19" ht="91.5" customHeight="1">
      <c r="A25" s="34">
        <v>129</v>
      </c>
      <c r="B25" s="28"/>
      <c r="C25" s="31" t="s">
        <v>31</v>
      </c>
      <c r="D25" s="29" t="s">
        <v>48</v>
      </c>
      <c r="E25" s="29" t="s">
        <v>45</v>
      </c>
      <c r="F25" s="29" t="s">
        <v>49</v>
      </c>
      <c r="G25" s="30" t="s">
        <v>32</v>
      </c>
      <c r="H25" s="57">
        <v>15000</v>
      </c>
      <c r="I25" s="31">
        <v>100</v>
      </c>
      <c r="J25" s="31">
        <f>H25/I25</f>
        <v>150</v>
      </c>
      <c r="K25" s="31" t="s">
        <v>102</v>
      </c>
      <c r="L25" s="31" t="s">
        <v>102</v>
      </c>
      <c r="M25" s="48" t="s">
        <v>103</v>
      </c>
      <c r="N25" s="31">
        <v>12.64</v>
      </c>
      <c r="O25" s="31">
        <v>5</v>
      </c>
      <c r="P25" s="47">
        <f>N25*1.05</f>
        <v>13.272000000000002</v>
      </c>
      <c r="Q25" s="58">
        <f t="shared" si="3"/>
        <v>1896</v>
      </c>
      <c r="R25" s="46">
        <f>P25*J25</f>
        <v>1990.8000000000004</v>
      </c>
      <c r="S25" s="45" t="s">
        <v>78</v>
      </c>
    </row>
    <row r="26" spans="1:19" ht="40.5" customHeight="1">
      <c r="A26" s="34">
        <v>130</v>
      </c>
      <c r="B26" s="28"/>
      <c r="C26" s="31" t="s">
        <v>31</v>
      </c>
      <c r="D26" s="29" t="s">
        <v>71</v>
      </c>
      <c r="E26" s="29" t="s">
        <v>45</v>
      </c>
      <c r="F26" s="29" t="s">
        <v>50</v>
      </c>
      <c r="G26" s="30" t="s">
        <v>32</v>
      </c>
      <c r="H26" s="57">
        <v>500</v>
      </c>
      <c r="I26" s="31">
        <v>50</v>
      </c>
      <c r="J26" s="31">
        <f>H26/I26</f>
        <v>10</v>
      </c>
      <c r="K26" s="31" t="s">
        <v>104</v>
      </c>
      <c r="L26" s="31" t="s">
        <v>104</v>
      </c>
      <c r="M26" s="48" t="s">
        <v>105</v>
      </c>
      <c r="N26" s="31">
        <v>18.8</v>
      </c>
      <c r="O26" s="31">
        <v>5</v>
      </c>
      <c r="P26" s="47">
        <f>N26*1.05</f>
        <v>19.740000000000002</v>
      </c>
      <c r="Q26" s="58">
        <f t="shared" si="3"/>
        <v>188</v>
      </c>
      <c r="R26" s="46">
        <f>P26*J26</f>
        <v>197.40000000000003</v>
      </c>
      <c r="S26" s="45" t="s">
        <v>78</v>
      </c>
    </row>
    <row r="27" spans="1:19" ht="159.4" customHeight="1">
      <c r="A27" s="26">
        <v>138</v>
      </c>
      <c r="B27" s="28"/>
      <c r="C27" s="31" t="s">
        <v>39</v>
      </c>
      <c r="D27" s="29" t="s">
        <v>51</v>
      </c>
      <c r="E27" s="29" t="s">
        <v>52</v>
      </c>
      <c r="F27" s="29"/>
      <c r="G27" s="30"/>
      <c r="H27" s="57"/>
      <c r="I27" s="21" t="s">
        <v>26</v>
      </c>
      <c r="J27" s="21" t="s">
        <v>26</v>
      </c>
      <c r="K27" s="21" t="s">
        <v>26</v>
      </c>
      <c r="L27" s="21" t="s">
        <v>26</v>
      </c>
      <c r="M27" s="31" t="s">
        <v>26</v>
      </c>
      <c r="N27" s="21" t="s">
        <v>26</v>
      </c>
      <c r="O27" s="21" t="s">
        <v>26</v>
      </c>
      <c r="P27" s="21" t="s">
        <v>26</v>
      </c>
      <c r="Q27" s="27">
        <f>SUM(Q28:Q31)</f>
        <v>804</v>
      </c>
      <c r="R27" s="27">
        <f>SUM(R28:R31)</f>
        <v>844.20000000000016</v>
      </c>
      <c r="S27" s="45" t="s">
        <v>78</v>
      </c>
    </row>
    <row r="28" spans="1:19" ht="51">
      <c r="A28" s="26"/>
      <c r="B28" s="59" t="s">
        <v>61</v>
      </c>
      <c r="C28" s="31" t="s">
        <v>39</v>
      </c>
      <c r="D28" s="29" t="s">
        <v>53</v>
      </c>
      <c r="E28" s="29" t="s">
        <v>72</v>
      </c>
      <c r="F28" s="29" t="s">
        <v>54</v>
      </c>
      <c r="G28" s="30" t="s">
        <v>32</v>
      </c>
      <c r="H28" s="57">
        <v>1000</v>
      </c>
      <c r="I28" s="48">
        <v>200</v>
      </c>
      <c r="J28" s="31">
        <f>H28/I28</f>
        <v>5</v>
      </c>
      <c r="K28" s="31" t="s">
        <v>106</v>
      </c>
      <c r="L28" s="31" t="s">
        <v>106</v>
      </c>
      <c r="M28" s="49" t="s">
        <v>107</v>
      </c>
      <c r="N28" s="50">
        <v>11.4</v>
      </c>
      <c r="O28" s="31">
        <v>5</v>
      </c>
      <c r="P28" s="31">
        <f>N28*1.05</f>
        <v>11.97</v>
      </c>
      <c r="Q28" s="27">
        <f>N28*J28</f>
        <v>57</v>
      </c>
      <c r="R28" s="27">
        <f>P28*J28</f>
        <v>59.85</v>
      </c>
      <c r="S28" s="45" t="s">
        <v>78</v>
      </c>
    </row>
    <row r="29" spans="1:19" ht="51">
      <c r="A29" s="26"/>
      <c r="B29" s="59" t="s">
        <v>62</v>
      </c>
      <c r="C29" s="31" t="s">
        <v>39</v>
      </c>
      <c r="D29" s="29" t="s">
        <v>53</v>
      </c>
      <c r="E29" s="29" t="s">
        <v>55</v>
      </c>
      <c r="F29" s="29" t="s">
        <v>56</v>
      </c>
      <c r="G29" s="30" t="s">
        <v>32</v>
      </c>
      <c r="H29" s="57">
        <v>1000</v>
      </c>
      <c r="I29" s="48">
        <v>200</v>
      </c>
      <c r="J29" s="31">
        <f t="shared" ref="J29:J31" si="4">H29/I29</f>
        <v>5</v>
      </c>
      <c r="K29" s="31" t="s">
        <v>106</v>
      </c>
      <c r="L29" s="31" t="s">
        <v>106</v>
      </c>
      <c r="M29" s="49" t="s">
        <v>108</v>
      </c>
      <c r="N29" s="50">
        <v>11.4</v>
      </c>
      <c r="O29" s="31">
        <v>5</v>
      </c>
      <c r="P29" s="31">
        <f t="shared" ref="P29:P31" si="5">N29*1.05</f>
        <v>11.97</v>
      </c>
      <c r="Q29" s="27">
        <f t="shared" ref="Q29:Q31" si="6">N29*J29</f>
        <v>57</v>
      </c>
      <c r="R29" s="27">
        <f t="shared" ref="R29:R31" si="7">P29*J29</f>
        <v>59.85</v>
      </c>
      <c r="S29" s="45" t="s">
        <v>78</v>
      </c>
    </row>
    <row r="30" spans="1:19" ht="51">
      <c r="A30" s="26"/>
      <c r="B30" s="59" t="s">
        <v>63</v>
      </c>
      <c r="C30" s="31" t="s">
        <v>39</v>
      </c>
      <c r="D30" s="29" t="s">
        <v>53</v>
      </c>
      <c r="E30" s="29" t="s">
        <v>57</v>
      </c>
      <c r="F30" s="29" t="s">
        <v>58</v>
      </c>
      <c r="G30" s="30" t="s">
        <v>32</v>
      </c>
      <c r="H30" s="57">
        <v>12000</v>
      </c>
      <c r="I30" s="48">
        <v>200</v>
      </c>
      <c r="J30" s="31">
        <f t="shared" si="4"/>
        <v>60</v>
      </c>
      <c r="K30" s="31" t="s">
        <v>106</v>
      </c>
      <c r="L30" s="31" t="s">
        <v>106</v>
      </c>
      <c r="M30" s="49" t="s">
        <v>109</v>
      </c>
      <c r="N30" s="51">
        <v>10.6</v>
      </c>
      <c r="O30" s="31">
        <v>5</v>
      </c>
      <c r="P30" s="31">
        <f t="shared" si="5"/>
        <v>11.13</v>
      </c>
      <c r="Q30" s="27">
        <f t="shared" si="6"/>
        <v>636</v>
      </c>
      <c r="R30" s="27">
        <f t="shared" si="7"/>
        <v>667.80000000000007</v>
      </c>
      <c r="S30" s="45" t="s">
        <v>78</v>
      </c>
    </row>
    <row r="31" spans="1:19" ht="25.5">
      <c r="A31" s="63"/>
      <c r="B31" s="64" t="s">
        <v>64</v>
      </c>
      <c r="C31" s="65" t="s">
        <v>39</v>
      </c>
      <c r="D31" s="66" t="s">
        <v>53</v>
      </c>
      <c r="E31" s="66" t="s">
        <v>59</v>
      </c>
      <c r="F31" s="66" t="s">
        <v>60</v>
      </c>
      <c r="G31" s="67" t="s">
        <v>32</v>
      </c>
      <c r="H31" s="65">
        <v>1000</v>
      </c>
      <c r="I31" s="48">
        <v>200</v>
      </c>
      <c r="J31" s="31">
        <f t="shared" si="4"/>
        <v>5</v>
      </c>
      <c r="K31" s="31" t="s">
        <v>106</v>
      </c>
      <c r="L31" s="31" t="s">
        <v>106</v>
      </c>
      <c r="M31" s="49" t="s">
        <v>110</v>
      </c>
      <c r="N31" s="50">
        <v>10.8</v>
      </c>
      <c r="O31" s="35">
        <v>5</v>
      </c>
      <c r="P31" s="31">
        <f t="shared" si="5"/>
        <v>11.340000000000002</v>
      </c>
      <c r="Q31" s="27">
        <f t="shared" si="6"/>
        <v>54</v>
      </c>
      <c r="R31" s="27">
        <f t="shared" si="7"/>
        <v>56.70000000000001</v>
      </c>
      <c r="S31" s="45" t="s">
        <v>78</v>
      </c>
    </row>
    <row r="34" spans="2:12" ht="15.75">
      <c r="B34" s="32"/>
      <c r="C34" s="32"/>
      <c r="D34" s="32"/>
      <c r="E34" s="32"/>
      <c r="F34" s="32"/>
      <c r="G34" s="32"/>
      <c r="H34" s="32"/>
      <c r="I34" s="33"/>
      <c r="J34" s="32"/>
      <c r="K34" s="32"/>
      <c r="L34" s="32"/>
    </row>
  </sheetData>
  <mergeCells count="4">
    <mergeCell ref="A2:E2"/>
    <mergeCell ref="A8:R8"/>
    <mergeCell ref="A9:R9"/>
    <mergeCell ref="A10:O10"/>
  </mergeCells>
  <phoneticPr fontId="18" type="noConversion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1-142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Petrauskienė</dc:creator>
  <cp:lastModifiedBy>Angele Zutkienė</cp:lastModifiedBy>
  <cp:lastPrinted>2021-04-02T10:09:19Z</cp:lastPrinted>
  <dcterms:created xsi:type="dcterms:W3CDTF">2021-02-22T08:16:56Z</dcterms:created>
  <dcterms:modified xsi:type="dcterms:W3CDTF">2021-06-21T12:01:39Z</dcterms:modified>
</cp:coreProperties>
</file>